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/>
  <mc:AlternateContent xmlns:mc="http://schemas.openxmlformats.org/markup-compatibility/2006">
    <mc:Choice Requires="x15">
      <x15ac:absPath xmlns:x15ac="http://schemas.microsoft.com/office/spreadsheetml/2010/11/ac" url="D:\Desktop\关于开展2021—2022学年共青团工作“五四”综合表彰的通知\附件汇总\"/>
    </mc:Choice>
  </mc:AlternateContent>
  <xr:revisionPtr revIDLastSave="0" documentId="13_ncr:1_{33DE665D-C110-42F2-A26C-0F82894D0C1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2" i="1" l="1"/>
  <c r="E22" i="1"/>
  <c r="C22" i="1"/>
  <c r="B22" i="1"/>
  <c r="AD21" i="1"/>
  <c r="Z21" i="1"/>
  <c r="X21" i="1"/>
  <c r="AD20" i="1"/>
  <c r="Z20" i="1"/>
  <c r="X20" i="1"/>
  <c r="V20" i="1"/>
  <c r="AD19" i="1"/>
  <c r="Z19" i="1"/>
  <c r="X19" i="1"/>
  <c r="V19" i="1"/>
  <c r="AD18" i="1"/>
  <c r="Z18" i="1"/>
  <c r="X18" i="1"/>
  <c r="V18" i="1"/>
  <c r="AD17" i="1"/>
  <c r="Z17" i="1"/>
  <c r="X17" i="1"/>
  <c r="V17" i="1"/>
  <c r="AD16" i="1"/>
  <c r="Z16" i="1"/>
  <c r="X16" i="1"/>
  <c r="V16" i="1"/>
  <c r="AD15" i="1"/>
  <c r="Z15" i="1"/>
  <c r="X15" i="1"/>
  <c r="V15" i="1"/>
  <c r="AD14" i="1"/>
  <c r="Z14" i="1"/>
  <c r="X14" i="1"/>
  <c r="V14" i="1"/>
  <c r="AD13" i="1"/>
  <c r="Z13" i="1"/>
  <c r="X13" i="1"/>
  <c r="V13" i="1"/>
  <c r="AD12" i="1"/>
  <c r="Z12" i="1"/>
  <c r="X12" i="1"/>
  <c r="V12" i="1"/>
  <c r="AD11" i="1"/>
  <c r="Z11" i="1"/>
  <c r="X11" i="1"/>
  <c r="V11" i="1"/>
  <c r="AD10" i="1"/>
  <c r="Z10" i="1"/>
  <c r="X10" i="1"/>
  <c r="V10" i="1"/>
  <c r="AD9" i="1"/>
  <c r="Z9" i="1"/>
  <c r="X9" i="1"/>
  <c r="V9" i="1"/>
  <c r="AD8" i="1"/>
  <c r="Z8" i="1"/>
  <c r="X8" i="1"/>
  <c r="V8" i="1"/>
  <c r="AD7" i="1"/>
  <c r="Z7" i="1"/>
  <c r="X7" i="1"/>
  <c r="V7" i="1"/>
  <c r="AD6" i="1"/>
  <c r="Z6" i="1"/>
  <c r="X6" i="1"/>
  <c r="V6" i="1"/>
  <c r="AD5" i="1"/>
  <c r="Z5" i="1"/>
  <c r="X5" i="1"/>
  <c r="V5" i="1"/>
  <c r="X22" i="1" l="1"/>
  <c r="Z22" i="1"/>
  <c r="AD22" i="1"/>
  <c r="V22" i="1"/>
</calcChain>
</file>

<file path=xl/sharedStrings.xml><?xml version="1.0" encoding="utf-8"?>
<sst xmlns="http://schemas.openxmlformats.org/spreadsheetml/2006/main" count="409" uniqueCount="61">
  <si>
    <t>2021—2022学年共青团工作“五四”综合表彰各学院名额分配表</t>
  </si>
  <si>
    <t>集体奖（4个）</t>
  </si>
  <si>
    <t>专项奖（4个）</t>
  </si>
  <si>
    <t>学院</t>
  </si>
  <si>
    <t>学生总数（含本科生、研究生）</t>
  </si>
  <si>
    <t>本科生总数</t>
  </si>
  <si>
    <t>团员总数（含本科生、研究生）</t>
  </si>
  <si>
    <t>团支部数</t>
  </si>
  <si>
    <t>红旗分团委奖项（含单项奖）</t>
  </si>
  <si>
    <t>优秀学生会
（含单项奖）</t>
  </si>
  <si>
    <t>优秀志愿者协会</t>
  </si>
  <si>
    <t>红旗团支部</t>
  </si>
  <si>
    <t>十佳社团(含提名奖）</t>
  </si>
  <si>
    <t>新锐社团</t>
  </si>
  <si>
    <t>十佳志愿公益项目</t>
  </si>
  <si>
    <t>中南好青年</t>
  </si>
  <si>
    <t>优秀社团指导教师</t>
  </si>
  <si>
    <t>优秀学生干部</t>
  </si>
  <si>
    <t>最美团支书</t>
  </si>
  <si>
    <t>优秀共青团员</t>
  </si>
  <si>
    <t>优秀社团负责人</t>
  </si>
  <si>
    <t>社团活动先进个人</t>
  </si>
  <si>
    <t>十佳志愿者</t>
  </si>
  <si>
    <t>优秀志愿者</t>
  </si>
  <si>
    <t>优秀大学生艺术团团员</t>
  </si>
  <si>
    <t>红旗分团委</t>
  </si>
  <si>
    <t>实践育人</t>
  </si>
  <si>
    <t>校园文化育人</t>
  </si>
  <si>
    <t>网络宣传育人</t>
  </si>
  <si>
    <t>组织建设育人</t>
  </si>
  <si>
    <t>改革创新</t>
  </si>
  <si>
    <t>优秀学生会</t>
  </si>
  <si>
    <t>服务之星学生会</t>
  </si>
  <si>
    <t>文明之星学生会</t>
  </si>
  <si>
    <t>马克思主义学院</t>
  </si>
  <si>
    <t>*</t>
  </si>
  <si>
    <t>-</t>
  </si>
  <si>
    <t>哲学院</t>
  </si>
  <si>
    <t>经济学院</t>
  </si>
  <si>
    <t>财政税务学院</t>
  </si>
  <si>
    <t>金融学院</t>
  </si>
  <si>
    <t>法学院</t>
  </si>
  <si>
    <t>刑事司法学院</t>
  </si>
  <si>
    <t>外国语学院</t>
  </si>
  <si>
    <t>新闻与文化传播学院</t>
  </si>
  <si>
    <t>工商管理学院</t>
  </si>
  <si>
    <t>会计学院</t>
  </si>
  <si>
    <t>公共管理学院</t>
  </si>
  <si>
    <t>统计与数学学院</t>
  </si>
  <si>
    <t>信息与安全工程学院</t>
  </si>
  <si>
    <t>文澜学院</t>
  </si>
  <si>
    <t>中韩新媒体学院</t>
  </si>
  <si>
    <t>法律硕士教育中心</t>
  </si>
  <si>
    <t>总计</t>
  </si>
  <si>
    <t>0-2</t>
  </si>
  <si>
    <t>0-3</t>
  </si>
  <si>
    <t>备注：
1.表格中学生总数、团员总数、团支部数均指学院本科生和研究生总数；
2.部分奖项名额分配计算方式：
  模范专（兼）职团干（学生）名额=团员总数*0.25%
  优秀学生干部名额=学生总数*3%
  优秀共青团员名额=团员总数*3.5%
  优秀志愿者名额=学生总数*2.5%
3.在满足奖项评选办法的前提下，学院可自行制定奖项评选细则，确定奖项分配原则和评选标准。在奖项评选工作完成后，学院上报校团委的拟获奖结果需满足以下条件：
①“优秀学生干部”奖项中，拟获奖人为班级学生干部的数量占比不低于50%；
②“优秀共青团员”奖项中，由基层团支部推荐的拟获奖人数占比不低于60%（其中研究生团支部推荐的拟获奖人数占比不低于15%）。
4.“红旗团支部”、“最美团支书”为差额评选，表内名额为学院最多可推荐数量；“红旗团支部”奖项中学生社团团支部、创新型团支部申报限额分别为5、4；“最美团支书”奖项中学生社团团支部、创新型团支部申报限额分别为3、2。
5.凡被评为“红旗分团委”的学院可追加“模范专（兼）职团干”和“优秀共青团员”指标，其中，“模范专（兼）职团干”增加比例控制在各院团员总人数的0.05%；“优秀共青团员”增加比例控制在各院团员人数的0.1%;凡被评为“十佳社团”的社团，可追加“社团活动先进个人”指标，其中，社团总人数在200人及以上的，追加两个奖项名额；社团总人数在200人以下的，追加一个奖项名额；
6.以上数据均四舍五入取整，分配名额不足一个的均按一个计算。</t>
  </si>
  <si>
    <t>个人奖（10个）</t>
    <phoneticPr fontId="8" type="noConversion"/>
  </si>
  <si>
    <t>教师</t>
    <phoneticPr fontId="8" type="noConversion"/>
  </si>
  <si>
    <t>学生</t>
    <phoneticPr fontId="8" type="noConversion"/>
  </si>
  <si>
    <t>模范专（兼）职  团干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</si>
</sst>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15" x14ac:knownFonts="1">
    <font>
      <sz val="11"/>
      <color theme="1"/>
      <name val="宋体"/>
      <charset val="134"/>
      <scheme val="minor"/>
    </font>
    <font>
      <sz val="8"/>
      <color theme="1"/>
      <name val="仿宋_GB2312"/>
      <charset val="134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2"/>
      <color theme="1"/>
      <name val="仿宋_GB2312"/>
      <charset val="134"/>
    </font>
    <font>
      <sz val="8"/>
      <color rgb="FF000000"/>
      <name val="仿宋_GB2312"/>
      <charset val="134"/>
    </font>
    <font>
      <b/>
      <sz val="14"/>
      <color rgb="FFFF0000"/>
      <name val="宋体"/>
      <charset val="134"/>
      <scheme val="minor"/>
    </font>
    <font>
      <b/>
      <sz val="12"/>
      <color rgb="FFFF0000"/>
      <name val="仿宋_GB2312"/>
      <charset val="134"/>
    </font>
    <font>
      <sz val="9"/>
      <name val="宋体"/>
      <charset val="134"/>
      <scheme val="minor"/>
    </font>
    <font>
      <sz val="12"/>
      <name val="仿宋_GB2312"/>
      <family val="3"/>
      <charset val="134"/>
    </font>
    <font>
      <sz val="11"/>
      <name val="宋体"/>
      <family val="3"/>
      <charset val="134"/>
    </font>
    <font>
      <sz val="8"/>
      <name val="仿宋_GB2312"/>
      <family val="3"/>
      <charset val="134"/>
    </font>
    <font>
      <sz val="11"/>
      <name val="宋体"/>
      <family val="3"/>
      <charset val="134"/>
      <scheme val="minor"/>
    </font>
    <font>
      <b/>
      <sz val="12"/>
      <color theme="1"/>
      <name val="仿宋_GB2312"/>
      <family val="3"/>
      <charset val="134"/>
    </font>
    <font>
      <sz val="8"/>
      <color rgb="FF000000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ill="1">
      <alignment vertical="center"/>
    </xf>
    <xf numFmtId="177" fontId="0" fillId="0" borderId="0" xfId="0" applyNumberFormat="1" applyFill="1">
      <alignment vertical="center"/>
    </xf>
    <xf numFmtId="0" fontId="1" fillId="0" borderId="0" xfId="0" applyFont="1" applyFill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Fill="1" applyAlignment="1">
      <alignment vertical="top" wrapText="1"/>
    </xf>
    <xf numFmtId="177" fontId="3" fillId="0" borderId="0" xfId="0" applyNumberFormat="1" applyFont="1" applyFill="1" applyAlignment="1">
      <alignment vertical="top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11" fillId="2" borderId="3" xfId="0" applyNumberFormat="1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1" fillId="0" borderId="3" xfId="0" applyNumberFormat="1" applyFont="1" applyBorder="1" applyAlignment="1">
      <alignment horizontal="center" vertical="center" wrapText="1"/>
    </xf>
    <xf numFmtId="176" fontId="11" fillId="0" borderId="3" xfId="0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2" fillId="0" borderId="0" xfId="0" applyFont="1">
      <alignment vertical="center"/>
    </xf>
    <xf numFmtId="0" fontId="14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top" wrapText="1"/>
    </xf>
    <xf numFmtId="0" fontId="10" fillId="0" borderId="5" xfId="0" applyFont="1" applyFill="1" applyBorder="1" applyAlignment="1">
      <alignment horizontal="left" vertical="top" wrapText="1"/>
    </xf>
    <xf numFmtId="0" fontId="10" fillId="0" borderId="6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wrapText="1"/>
    </xf>
    <xf numFmtId="0" fontId="11" fillId="0" borderId="3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7" fontId="0" fillId="0" borderId="3" xfId="0" applyNumberForma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31"/>
  <sheetViews>
    <sheetView tabSelected="1" zoomScale="115" zoomScaleNormal="115" workbookViewId="0">
      <selection activeCell="W11" sqref="W11"/>
    </sheetView>
  </sheetViews>
  <sheetFormatPr defaultColWidth="9" defaultRowHeight="14.4" x14ac:dyDescent="0.25"/>
  <cols>
    <col min="1" max="1" width="14.77734375" customWidth="1"/>
    <col min="2" max="2" width="9.77734375" style="1" customWidth="1"/>
    <col min="3" max="3" width="5.44140625" style="2" customWidth="1"/>
    <col min="4" max="4" width="5.33203125" style="3" customWidth="1"/>
    <col min="5" max="5" width="4.6640625" customWidth="1"/>
    <col min="6" max="23" width="4.44140625" customWidth="1"/>
    <col min="24" max="30" width="4.44140625" style="19" customWidth="1"/>
    <col min="31" max="31" width="4.44140625" customWidth="1"/>
    <col min="32" max="32" width="9.21875" customWidth="1"/>
    <col min="33" max="33" width="4.77734375" customWidth="1"/>
  </cols>
  <sheetData>
    <row r="1" spans="1:33" ht="24.45" customHeight="1" x14ac:dyDescent="0.25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1"/>
      <c r="Y1" s="30"/>
      <c r="Z1" s="31"/>
      <c r="AA1" s="30"/>
      <c r="AB1" s="30"/>
      <c r="AC1" s="30"/>
      <c r="AD1" s="31"/>
      <c r="AE1" s="32"/>
      <c r="AF1" s="11"/>
      <c r="AG1" s="11"/>
    </row>
    <row r="2" spans="1:33" ht="19.5" customHeight="1" x14ac:dyDescent="0.25">
      <c r="A2" s="33"/>
      <c r="B2" s="33"/>
      <c r="C2" s="33"/>
      <c r="D2" s="33"/>
      <c r="E2" s="33"/>
      <c r="F2" s="34" t="s">
        <v>1</v>
      </c>
      <c r="G2" s="34"/>
      <c r="H2" s="34"/>
      <c r="I2" s="34"/>
      <c r="J2" s="34"/>
      <c r="K2" s="34"/>
      <c r="L2" s="34"/>
      <c r="M2" s="34"/>
      <c r="N2" s="34"/>
      <c r="O2" s="34"/>
      <c r="P2" s="34"/>
      <c r="Q2" s="35" t="s">
        <v>2</v>
      </c>
      <c r="R2" s="36"/>
      <c r="S2" s="36"/>
      <c r="T2" s="36"/>
      <c r="U2" s="37" t="s">
        <v>57</v>
      </c>
      <c r="V2" s="36"/>
      <c r="W2" s="36"/>
      <c r="X2" s="38"/>
      <c r="Y2" s="36"/>
      <c r="Z2" s="38"/>
      <c r="AA2" s="36"/>
      <c r="AB2" s="36"/>
      <c r="AC2" s="36"/>
      <c r="AD2" s="38"/>
      <c r="AE2" s="39"/>
      <c r="AF2" s="12"/>
      <c r="AG2" s="12"/>
    </row>
    <row r="3" spans="1:33" ht="25.5" customHeight="1" x14ac:dyDescent="0.25">
      <c r="A3" s="21" t="s">
        <v>3</v>
      </c>
      <c r="B3" s="40" t="s">
        <v>4</v>
      </c>
      <c r="C3" s="41" t="s">
        <v>5</v>
      </c>
      <c r="D3" s="40" t="s">
        <v>6</v>
      </c>
      <c r="E3" s="21" t="s">
        <v>7</v>
      </c>
      <c r="F3" s="21" t="s">
        <v>8</v>
      </c>
      <c r="G3" s="21"/>
      <c r="H3" s="21"/>
      <c r="I3" s="21"/>
      <c r="J3" s="21"/>
      <c r="K3" s="21"/>
      <c r="L3" s="21" t="s">
        <v>9</v>
      </c>
      <c r="M3" s="21"/>
      <c r="N3" s="21"/>
      <c r="O3" s="21" t="s">
        <v>10</v>
      </c>
      <c r="P3" s="21" t="s">
        <v>11</v>
      </c>
      <c r="Q3" s="21" t="s">
        <v>12</v>
      </c>
      <c r="R3" s="21" t="s">
        <v>13</v>
      </c>
      <c r="S3" s="21" t="s">
        <v>14</v>
      </c>
      <c r="T3" s="21" t="s">
        <v>15</v>
      </c>
      <c r="U3" s="27" t="s">
        <v>60</v>
      </c>
      <c r="V3" s="28"/>
      <c r="W3" s="21" t="s">
        <v>16</v>
      </c>
      <c r="X3" s="26" t="s">
        <v>17</v>
      </c>
      <c r="Y3" s="26" t="s">
        <v>18</v>
      </c>
      <c r="Z3" s="26" t="s">
        <v>19</v>
      </c>
      <c r="AA3" s="26" t="s">
        <v>20</v>
      </c>
      <c r="AB3" s="26" t="s">
        <v>21</v>
      </c>
      <c r="AC3" s="26" t="s">
        <v>22</v>
      </c>
      <c r="AD3" s="26" t="s">
        <v>23</v>
      </c>
      <c r="AE3" s="21" t="s">
        <v>24</v>
      </c>
    </row>
    <row r="4" spans="1:33" ht="42" customHeight="1" x14ac:dyDescent="0.25">
      <c r="A4" s="21"/>
      <c r="B4" s="40"/>
      <c r="C4" s="42"/>
      <c r="D4" s="40"/>
      <c r="E4" s="21"/>
      <c r="F4" s="4" t="s">
        <v>25</v>
      </c>
      <c r="G4" s="4" t="s">
        <v>26</v>
      </c>
      <c r="H4" s="4" t="s">
        <v>27</v>
      </c>
      <c r="I4" s="4" t="s">
        <v>28</v>
      </c>
      <c r="J4" s="4" t="s">
        <v>29</v>
      </c>
      <c r="K4" s="4" t="s">
        <v>30</v>
      </c>
      <c r="L4" s="4" t="s">
        <v>31</v>
      </c>
      <c r="M4" s="4" t="s">
        <v>32</v>
      </c>
      <c r="N4" s="4" t="s">
        <v>33</v>
      </c>
      <c r="O4" s="21"/>
      <c r="P4" s="21"/>
      <c r="Q4" s="21"/>
      <c r="R4" s="21"/>
      <c r="S4" s="21"/>
      <c r="T4" s="21"/>
      <c r="U4" s="20" t="s">
        <v>58</v>
      </c>
      <c r="V4" s="20" t="s">
        <v>59</v>
      </c>
      <c r="W4" s="21"/>
      <c r="X4" s="26"/>
      <c r="Y4" s="26"/>
      <c r="Z4" s="26"/>
      <c r="AA4" s="26"/>
      <c r="AB4" s="26"/>
      <c r="AC4" s="26"/>
      <c r="AD4" s="26"/>
      <c r="AE4" s="21"/>
    </row>
    <row r="5" spans="1:33" ht="22.2" customHeight="1" x14ac:dyDescent="0.25">
      <c r="A5" s="4" t="s">
        <v>34</v>
      </c>
      <c r="B5" s="6">
        <v>135</v>
      </c>
      <c r="C5" s="6">
        <v>0</v>
      </c>
      <c r="D5" s="6">
        <v>119</v>
      </c>
      <c r="E5" s="7">
        <v>3</v>
      </c>
      <c r="F5" s="4" t="s">
        <v>35</v>
      </c>
      <c r="G5" s="4" t="s">
        <v>35</v>
      </c>
      <c r="H5" s="4" t="s">
        <v>35</v>
      </c>
      <c r="I5" s="4" t="s">
        <v>35</v>
      </c>
      <c r="J5" s="4" t="s">
        <v>35</v>
      </c>
      <c r="K5" s="4" t="s">
        <v>35</v>
      </c>
      <c r="L5" s="4" t="s">
        <v>35</v>
      </c>
      <c r="M5" s="4" t="s">
        <v>35</v>
      </c>
      <c r="N5" s="4" t="s">
        <v>35</v>
      </c>
      <c r="O5" s="4" t="s">
        <v>35</v>
      </c>
      <c r="P5" s="4">
        <v>1</v>
      </c>
      <c r="Q5" s="4" t="s">
        <v>36</v>
      </c>
      <c r="R5" s="4" t="s">
        <v>36</v>
      </c>
      <c r="S5" s="4" t="s">
        <v>36</v>
      </c>
      <c r="T5" s="4" t="s">
        <v>36</v>
      </c>
      <c r="U5" s="4" t="s">
        <v>35</v>
      </c>
      <c r="V5" s="4">
        <f>ROUNDUP(D5*0.0025,0)</f>
        <v>1</v>
      </c>
      <c r="W5" s="4" t="s">
        <v>35</v>
      </c>
      <c r="X5" s="13">
        <f>ROUNDUP(B5*0.03,0)</f>
        <v>5</v>
      </c>
      <c r="Y5" s="14">
        <v>1</v>
      </c>
      <c r="Z5" s="15">
        <f>ROUNDUP(D5*0.035,0)</f>
        <v>5</v>
      </c>
      <c r="AA5" s="14" t="s">
        <v>36</v>
      </c>
      <c r="AB5" s="14" t="s">
        <v>36</v>
      </c>
      <c r="AC5" s="14" t="s">
        <v>35</v>
      </c>
      <c r="AD5" s="14">
        <f>ROUNDUP(B5*0.025,0)</f>
        <v>4</v>
      </c>
      <c r="AE5" s="4" t="s">
        <v>36</v>
      </c>
    </row>
    <row r="6" spans="1:33" ht="22.2" customHeight="1" x14ac:dyDescent="0.25">
      <c r="A6" s="4" t="s">
        <v>37</v>
      </c>
      <c r="B6" s="6">
        <v>592</v>
      </c>
      <c r="C6" s="6">
        <v>385</v>
      </c>
      <c r="D6" s="6">
        <v>542</v>
      </c>
      <c r="E6" s="7">
        <v>15</v>
      </c>
      <c r="F6" s="4" t="s">
        <v>35</v>
      </c>
      <c r="G6" s="4" t="s">
        <v>35</v>
      </c>
      <c r="H6" s="4" t="s">
        <v>35</v>
      </c>
      <c r="I6" s="4" t="s">
        <v>35</v>
      </c>
      <c r="J6" s="4" t="s">
        <v>35</v>
      </c>
      <c r="K6" s="4" t="s">
        <v>35</v>
      </c>
      <c r="L6" s="4" t="s">
        <v>35</v>
      </c>
      <c r="M6" s="4" t="s">
        <v>35</v>
      </c>
      <c r="N6" s="4" t="s">
        <v>35</v>
      </c>
      <c r="O6" s="4" t="s">
        <v>35</v>
      </c>
      <c r="P6" s="4">
        <v>2</v>
      </c>
      <c r="Q6" s="4" t="s">
        <v>36</v>
      </c>
      <c r="R6" s="4" t="s">
        <v>36</v>
      </c>
      <c r="S6" s="4" t="s">
        <v>36</v>
      </c>
      <c r="T6" s="4" t="s">
        <v>36</v>
      </c>
      <c r="U6" s="4" t="s">
        <v>35</v>
      </c>
      <c r="V6" s="4">
        <f t="shared" ref="V6:V20" si="0">ROUNDUP(D6*0.0025,0)</f>
        <v>2</v>
      </c>
      <c r="W6" s="4" t="s">
        <v>35</v>
      </c>
      <c r="X6" s="13">
        <f t="shared" ref="X6:X21" si="1">ROUNDUP(B6*0.03,0)</f>
        <v>18</v>
      </c>
      <c r="Y6" s="14">
        <v>1</v>
      </c>
      <c r="Z6" s="15">
        <f t="shared" ref="Z6:Z21" si="2">ROUNDUP(D6*0.035,0)</f>
        <v>19</v>
      </c>
      <c r="AA6" s="14" t="s">
        <v>36</v>
      </c>
      <c r="AB6" s="14" t="s">
        <v>36</v>
      </c>
      <c r="AC6" s="14" t="s">
        <v>35</v>
      </c>
      <c r="AD6" s="14">
        <f t="shared" ref="AD6:AD21" si="3">ROUNDUP(B6*0.025,0)</f>
        <v>15</v>
      </c>
      <c r="AE6" s="4" t="s">
        <v>36</v>
      </c>
    </row>
    <row r="7" spans="1:33" ht="22.2" customHeight="1" x14ac:dyDescent="0.25">
      <c r="A7" s="7" t="s">
        <v>38</v>
      </c>
      <c r="B7" s="6">
        <v>1760</v>
      </c>
      <c r="C7" s="6">
        <v>1278</v>
      </c>
      <c r="D7" s="6">
        <v>1520</v>
      </c>
      <c r="E7" s="7">
        <v>32</v>
      </c>
      <c r="F7" s="4" t="s">
        <v>35</v>
      </c>
      <c r="G7" s="4" t="s">
        <v>35</v>
      </c>
      <c r="H7" s="4" t="s">
        <v>35</v>
      </c>
      <c r="I7" s="4" t="s">
        <v>35</v>
      </c>
      <c r="J7" s="4" t="s">
        <v>35</v>
      </c>
      <c r="K7" s="4" t="s">
        <v>35</v>
      </c>
      <c r="L7" s="4" t="s">
        <v>35</v>
      </c>
      <c r="M7" s="4" t="s">
        <v>35</v>
      </c>
      <c r="N7" s="4" t="s">
        <v>35</v>
      </c>
      <c r="O7" s="4" t="s">
        <v>35</v>
      </c>
      <c r="P7" s="4">
        <v>4</v>
      </c>
      <c r="Q7" s="4" t="s">
        <v>36</v>
      </c>
      <c r="R7" s="4" t="s">
        <v>36</v>
      </c>
      <c r="S7" s="4" t="s">
        <v>36</v>
      </c>
      <c r="T7" s="4" t="s">
        <v>36</v>
      </c>
      <c r="U7" s="4" t="s">
        <v>35</v>
      </c>
      <c r="V7" s="4">
        <f t="shared" si="0"/>
        <v>4</v>
      </c>
      <c r="W7" s="4" t="s">
        <v>35</v>
      </c>
      <c r="X7" s="13">
        <f t="shared" si="1"/>
        <v>53</v>
      </c>
      <c r="Y7" s="14">
        <v>3</v>
      </c>
      <c r="Z7" s="15">
        <f t="shared" si="2"/>
        <v>54</v>
      </c>
      <c r="AA7" s="14" t="s">
        <v>36</v>
      </c>
      <c r="AB7" s="14" t="s">
        <v>36</v>
      </c>
      <c r="AC7" s="14" t="s">
        <v>35</v>
      </c>
      <c r="AD7" s="14">
        <f t="shared" si="3"/>
        <v>44</v>
      </c>
      <c r="AE7" s="4" t="s">
        <v>36</v>
      </c>
    </row>
    <row r="8" spans="1:33" ht="22.2" customHeight="1" x14ac:dyDescent="0.25">
      <c r="A8" s="4" t="s">
        <v>39</v>
      </c>
      <c r="B8" s="6">
        <v>1607</v>
      </c>
      <c r="C8" s="6">
        <v>1121</v>
      </c>
      <c r="D8" s="6">
        <v>1448</v>
      </c>
      <c r="E8" s="7">
        <v>22</v>
      </c>
      <c r="F8" s="4" t="s">
        <v>35</v>
      </c>
      <c r="G8" s="4" t="s">
        <v>35</v>
      </c>
      <c r="H8" s="4" t="s">
        <v>35</v>
      </c>
      <c r="I8" s="4" t="s">
        <v>35</v>
      </c>
      <c r="J8" s="4" t="s">
        <v>35</v>
      </c>
      <c r="K8" s="4" t="s">
        <v>35</v>
      </c>
      <c r="L8" s="4" t="s">
        <v>35</v>
      </c>
      <c r="M8" s="4" t="s">
        <v>35</v>
      </c>
      <c r="N8" s="4" t="s">
        <v>35</v>
      </c>
      <c r="O8" s="4" t="s">
        <v>35</v>
      </c>
      <c r="P8" s="4">
        <v>4</v>
      </c>
      <c r="Q8" s="4" t="s">
        <v>36</v>
      </c>
      <c r="R8" s="4" t="s">
        <v>36</v>
      </c>
      <c r="S8" s="4" t="s">
        <v>36</v>
      </c>
      <c r="T8" s="4" t="s">
        <v>36</v>
      </c>
      <c r="U8" s="4" t="s">
        <v>35</v>
      </c>
      <c r="V8" s="4">
        <f t="shared" si="0"/>
        <v>4</v>
      </c>
      <c r="W8" s="4" t="s">
        <v>35</v>
      </c>
      <c r="X8" s="13">
        <f t="shared" si="1"/>
        <v>49</v>
      </c>
      <c r="Y8" s="14">
        <v>3</v>
      </c>
      <c r="Z8" s="15">
        <f t="shared" si="2"/>
        <v>51</v>
      </c>
      <c r="AA8" s="14" t="s">
        <v>36</v>
      </c>
      <c r="AB8" s="14" t="s">
        <v>36</v>
      </c>
      <c r="AC8" s="14" t="s">
        <v>35</v>
      </c>
      <c r="AD8" s="14">
        <f t="shared" si="3"/>
        <v>41</v>
      </c>
      <c r="AE8" s="4" t="s">
        <v>36</v>
      </c>
    </row>
    <row r="9" spans="1:33" ht="22.2" customHeight="1" x14ac:dyDescent="0.25">
      <c r="A9" s="4" t="s">
        <v>40</v>
      </c>
      <c r="B9" s="6">
        <v>3229</v>
      </c>
      <c r="C9" s="6">
        <v>2089</v>
      </c>
      <c r="D9" s="6">
        <v>3181</v>
      </c>
      <c r="E9" s="7">
        <v>59</v>
      </c>
      <c r="F9" s="4" t="s">
        <v>35</v>
      </c>
      <c r="G9" s="4" t="s">
        <v>35</v>
      </c>
      <c r="H9" s="4" t="s">
        <v>35</v>
      </c>
      <c r="I9" s="4" t="s">
        <v>35</v>
      </c>
      <c r="J9" s="4" t="s">
        <v>35</v>
      </c>
      <c r="K9" s="4" t="s">
        <v>35</v>
      </c>
      <c r="L9" s="4" t="s">
        <v>35</v>
      </c>
      <c r="M9" s="4" t="s">
        <v>35</v>
      </c>
      <c r="N9" s="4" t="s">
        <v>35</v>
      </c>
      <c r="O9" s="4" t="s">
        <v>35</v>
      </c>
      <c r="P9" s="4">
        <v>7</v>
      </c>
      <c r="Q9" s="4" t="s">
        <v>36</v>
      </c>
      <c r="R9" s="4" t="s">
        <v>36</v>
      </c>
      <c r="S9" s="4" t="s">
        <v>36</v>
      </c>
      <c r="T9" s="4" t="s">
        <v>36</v>
      </c>
      <c r="U9" s="4" t="s">
        <v>35</v>
      </c>
      <c r="V9" s="4">
        <f t="shared" si="0"/>
        <v>8</v>
      </c>
      <c r="W9" s="4" t="s">
        <v>35</v>
      </c>
      <c r="X9" s="13">
        <f t="shared" si="1"/>
        <v>97</v>
      </c>
      <c r="Y9" s="14">
        <v>6</v>
      </c>
      <c r="Z9" s="15">
        <f t="shared" si="2"/>
        <v>112</v>
      </c>
      <c r="AA9" s="14" t="s">
        <v>36</v>
      </c>
      <c r="AB9" s="14" t="s">
        <v>36</v>
      </c>
      <c r="AC9" s="14" t="s">
        <v>35</v>
      </c>
      <c r="AD9" s="14">
        <f t="shared" si="3"/>
        <v>81</v>
      </c>
      <c r="AE9" s="4" t="s">
        <v>36</v>
      </c>
    </row>
    <row r="10" spans="1:33" ht="22.2" customHeight="1" x14ac:dyDescent="0.25">
      <c r="A10" s="4" t="s">
        <v>41</v>
      </c>
      <c r="B10" s="6">
        <v>4974</v>
      </c>
      <c r="C10" s="6">
        <v>3556</v>
      </c>
      <c r="D10" s="6">
        <v>4666</v>
      </c>
      <c r="E10" s="7">
        <v>83</v>
      </c>
      <c r="F10" s="4" t="s">
        <v>35</v>
      </c>
      <c r="G10" s="4" t="s">
        <v>35</v>
      </c>
      <c r="H10" s="4" t="s">
        <v>35</v>
      </c>
      <c r="I10" s="4" t="s">
        <v>35</v>
      </c>
      <c r="J10" s="4" t="s">
        <v>35</v>
      </c>
      <c r="K10" s="4" t="s">
        <v>35</v>
      </c>
      <c r="L10" s="4" t="s">
        <v>35</v>
      </c>
      <c r="M10" s="4" t="s">
        <v>35</v>
      </c>
      <c r="N10" s="4" t="s">
        <v>35</v>
      </c>
      <c r="O10" s="4" t="s">
        <v>35</v>
      </c>
      <c r="P10" s="4">
        <v>10</v>
      </c>
      <c r="Q10" s="4" t="s">
        <v>36</v>
      </c>
      <c r="R10" s="4" t="s">
        <v>36</v>
      </c>
      <c r="S10" s="4" t="s">
        <v>36</v>
      </c>
      <c r="T10" s="4" t="s">
        <v>36</v>
      </c>
      <c r="U10" s="4" t="s">
        <v>35</v>
      </c>
      <c r="V10" s="4">
        <f t="shared" si="0"/>
        <v>12</v>
      </c>
      <c r="W10" s="4" t="s">
        <v>35</v>
      </c>
      <c r="X10" s="13">
        <f t="shared" si="1"/>
        <v>150</v>
      </c>
      <c r="Y10" s="14">
        <v>10</v>
      </c>
      <c r="Z10" s="15">
        <f t="shared" si="2"/>
        <v>164</v>
      </c>
      <c r="AA10" s="14" t="s">
        <v>36</v>
      </c>
      <c r="AB10" s="14" t="s">
        <v>36</v>
      </c>
      <c r="AC10" s="14" t="s">
        <v>35</v>
      </c>
      <c r="AD10" s="14">
        <f t="shared" si="3"/>
        <v>125</v>
      </c>
      <c r="AE10" s="4" t="s">
        <v>36</v>
      </c>
    </row>
    <row r="11" spans="1:33" ht="22.2" customHeight="1" x14ac:dyDescent="0.25">
      <c r="A11" s="4" t="s">
        <v>42</v>
      </c>
      <c r="B11" s="6">
        <v>1525</v>
      </c>
      <c r="C11" s="6">
        <v>1158</v>
      </c>
      <c r="D11" s="6">
        <v>1284</v>
      </c>
      <c r="E11" s="7">
        <v>26</v>
      </c>
      <c r="F11" s="4" t="s">
        <v>35</v>
      </c>
      <c r="G11" s="4" t="s">
        <v>35</v>
      </c>
      <c r="H11" s="4" t="s">
        <v>35</v>
      </c>
      <c r="I11" s="4" t="s">
        <v>35</v>
      </c>
      <c r="J11" s="4" t="s">
        <v>35</v>
      </c>
      <c r="K11" s="4" t="s">
        <v>35</v>
      </c>
      <c r="L11" s="4" t="s">
        <v>35</v>
      </c>
      <c r="M11" s="4" t="s">
        <v>35</v>
      </c>
      <c r="N11" s="4" t="s">
        <v>35</v>
      </c>
      <c r="O11" s="4" t="s">
        <v>35</v>
      </c>
      <c r="P11" s="4">
        <v>4</v>
      </c>
      <c r="Q11" s="4" t="s">
        <v>36</v>
      </c>
      <c r="R11" s="4" t="s">
        <v>36</v>
      </c>
      <c r="S11" s="4" t="s">
        <v>36</v>
      </c>
      <c r="T11" s="4" t="s">
        <v>36</v>
      </c>
      <c r="U11" s="4" t="s">
        <v>35</v>
      </c>
      <c r="V11" s="4">
        <f t="shared" si="0"/>
        <v>4</v>
      </c>
      <c r="W11" s="4" t="s">
        <v>35</v>
      </c>
      <c r="X11" s="13">
        <f t="shared" si="1"/>
        <v>46</v>
      </c>
      <c r="Y11" s="14">
        <v>2</v>
      </c>
      <c r="Z11" s="15">
        <f t="shared" si="2"/>
        <v>45</v>
      </c>
      <c r="AA11" s="14" t="s">
        <v>36</v>
      </c>
      <c r="AB11" s="14" t="s">
        <v>36</v>
      </c>
      <c r="AC11" s="14" t="s">
        <v>35</v>
      </c>
      <c r="AD11" s="14">
        <f t="shared" si="3"/>
        <v>39</v>
      </c>
      <c r="AE11" s="4" t="s">
        <v>36</v>
      </c>
    </row>
    <row r="12" spans="1:33" ht="22.2" customHeight="1" x14ac:dyDescent="0.25">
      <c r="A12" s="4" t="s">
        <v>43</v>
      </c>
      <c r="B12" s="6">
        <v>1246</v>
      </c>
      <c r="C12" s="6">
        <v>1032</v>
      </c>
      <c r="D12" s="6">
        <v>1116</v>
      </c>
      <c r="E12" s="7">
        <v>43</v>
      </c>
      <c r="F12" s="4" t="s">
        <v>35</v>
      </c>
      <c r="G12" s="4" t="s">
        <v>35</v>
      </c>
      <c r="H12" s="4" t="s">
        <v>35</v>
      </c>
      <c r="I12" s="4" t="s">
        <v>35</v>
      </c>
      <c r="J12" s="4" t="s">
        <v>35</v>
      </c>
      <c r="K12" s="4" t="s">
        <v>35</v>
      </c>
      <c r="L12" s="4" t="s">
        <v>35</v>
      </c>
      <c r="M12" s="4" t="s">
        <v>35</v>
      </c>
      <c r="N12" s="4" t="s">
        <v>35</v>
      </c>
      <c r="O12" s="4" t="s">
        <v>35</v>
      </c>
      <c r="P12" s="4">
        <v>5</v>
      </c>
      <c r="Q12" s="4" t="s">
        <v>36</v>
      </c>
      <c r="R12" s="4" t="s">
        <v>36</v>
      </c>
      <c r="S12" s="4" t="s">
        <v>36</v>
      </c>
      <c r="T12" s="4" t="s">
        <v>36</v>
      </c>
      <c r="U12" s="4" t="s">
        <v>35</v>
      </c>
      <c r="V12" s="4">
        <f t="shared" si="0"/>
        <v>3</v>
      </c>
      <c r="W12" s="4" t="s">
        <v>35</v>
      </c>
      <c r="X12" s="13">
        <f t="shared" si="1"/>
        <v>38</v>
      </c>
      <c r="Y12" s="14">
        <v>4</v>
      </c>
      <c r="Z12" s="15">
        <f t="shared" si="2"/>
        <v>40</v>
      </c>
      <c r="AA12" s="14" t="s">
        <v>36</v>
      </c>
      <c r="AB12" s="14" t="s">
        <v>36</v>
      </c>
      <c r="AC12" s="14" t="s">
        <v>35</v>
      </c>
      <c r="AD12" s="14">
        <f t="shared" si="3"/>
        <v>32</v>
      </c>
      <c r="AE12" s="4" t="s">
        <v>36</v>
      </c>
    </row>
    <row r="13" spans="1:33" ht="22.2" customHeight="1" x14ac:dyDescent="0.25">
      <c r="A13" s="7" t="s">
        <v>44</v>
      </c>
      <c r="B13" s="6">
        <v>1062</v>
      </c>
      <c r="C13" s="6">
        <v>866</v>
      </c>
      <c r="D13" s="6">
        <v>956</v>
      </c>
      <c r="E13" s="7">
        <v>28</v>
      </c>
      <c r="F13" s="4" t="s">
        <v>35</v>
      </c>
      <c r="G13" s="4" t="s">
        <v>35</v>
      </c>
      <c r="H13" s="4" t="s">
        <v>35</v>
      </c>
      <c r="I13" s="4" t="s">
        <v>35</v>
      </c>
      <c r="J13" s="4" t="s">
        <v>35</v>
      </c>
      <c r="K13" s="4" t="s">
        <v>35</v>
      </c>
      <c r="L13" s="4" t="s">
        <v>35</v>
      </c>
      <c r="M13" s="4" t="s">
        <v>35</v>
      </c>
      <c r="N13" s="4" t="s">
        <v>35</v>
      </c>
      <c r="O13" s="4" t="s">
        <v>35</v>
      </c>
      <c r="P13" s="4">
        <v>4</v>
      </c>
      <c r="Q13" s="4" t="s">
        <v>36</v>
      </c>
      <c r="R13" s="4" t="s">
        <v>36</v>
      </c>
      <c r="S13" s="4" t="s">
        <v>36</v>
      </c>
      <c r="T13" s="4" t="s">
        <v>36</v>
      </c>
      <c r="U13" s="4" t="s">
        <v>35</v>
      </c>
      <c r="V13" s="4">
        <f t="shared" si="0"/>
        <v>3</v>
      </c>
      <c r="W13" s="4" t="s">
        <v>35</v>
      </c>
      <c r="X13" s="13">
        <f t="shared" si="1"/>
        <v>32</v>
      </c>
      <c r="Y13" s="14">
        <v>2</v>
      </c>
      <c r="Z13" s="15">
        <f t="shared" si="2"/>
        <v>34</v>
      </c>
      <c r="AA13" s="14" t="s">
        <v>36</v>
      </c>
      <c r="AB13" s="14" t="s">
        <v>36</v>
      </c>
      <c r="AC13" s="14" t="s">
        <v>35</v>
      </c>
      <c r="AD13" s="14">
        <f t="shared" si="3"/>
        <v>27</v>
      </c>
      <c r="AE13" s="4" t="s">
        <v>36</v>
      </c>
    </row>
    <row r="14" spans="1:33" ht="22.2" customHeight="1" x14ac:dyDescent="0.25">
      <c r="A14" s="4" t="s">
        <v>45</v>
      </c>
      <c r="B14" s="6">
        <v>4058</v>
      </c>
      <c r="C14" s="6">
        <v>2524</v>
      </c>
      <c r="D14" s="6">
        <v>3399</v>
      </c>
      <c r="E14" s="7">
        <v>58</v>
      </c>
      <c r="F14" s="4" t="s">
        <v>35</v>
      </c>
      <c r="G14" s="4" t="s">
        <v>35</v>
      </c>
      <c r="H14" s="4" t="s">
        <v>35</v>
      </c>
      <c r="I14" s="4" t="s">
        <v>35</v>
      </c>
      <c r="J14" s="4" t="s">
        <v>35</v>
      </c>
      <c r="K14" s="4" t="s">
        <v>35</v>
      </c>
      <c r="L14" s="4" t="s">
        <v>35</v>
      </c>
      <c r="M14" s="4" t="s">
        <v>35</v>
      </c>
      <c r="N14" s="4" t="s">
        <v>35</v>
      </c>
      <c r="O14" s="4" t="s">
        <v>35</v>
      </c>
      <c r="P14" s="4">
        <v>7</v>
      </c>
      <c r="Q14" s="4" t="s">
        <v>36</v>
      </c>
      <c r="R14" s="4" t="s">
        <v>36</v>
      </c>
      <c r="S14" s="4" t="s">
        <v>36</v>
      </c>
      <c r="T14" s="4" t="s">
        <v>36</v>
      </c>
      <c r="U14" s="4" t="s">
        <v>35</v>
      </c>
      <c r="V14" s="4">
        <f t="shared" si="0"/>
        <v>9</v>
      </c>
      <c r="W14" s="4" t="s">
        <v>35</v>
      </c>
      <c r="X14" s="13">
        <f t="shared" si="1"/>
        <v>122</v>
      </c>
      <c r="Y14" s="14">
        <v>6</v>
      </c>
      <c r="Z14" s="15">
        <f t="shared" si="2"/>
        <v>119</v>
      </c>
      <c r="AA14" s="14" t="s">
        <v>36</v>
      </c>
      <c r="AB14" s="14" t="s">
        <v>36</v>
      </c>
      <c r="AC14" s="14" t="s">
        <v>35</v>
      </c>
      <c r="AD14" s="14">
        <f t="shared" si="3"/>
        <v>102</v>
      </c>
      <c r="AE14" s="4" t="s">
        <v>36</v>
      </c>
    </row>
    <row r="15" spans="1:33" ht="22.2" customHeight="1" x14ac:dyDescent="0.25">
      <c r="A15" s="4" t="s">
        <v>46</v>
      </c>
      <c r="B15" s="6">
        <v>2779</v>
      </c>
      <c r="C15" s="6">
        <v>1818</v>
      </c>
      <c r="D15" s="6">
        <v>2334</v>
      </c>
      <c r="E15" s="7">
        <v>49</v>
      </c>
      <c r="F15" s="4" t="s">
        <v>35</v>
      </c>
      <c r="G15" s="4" t="s">
        <v>35</v>
      </c>
      <c r="H15" s="4" t="s">
        <v>35</v>
      </c>
      <c r="I15" s="4" t="s">
        <v>35</v>
      </c>
      <c r="J15" s="4" t="s">
        <v>35</v>
      </c>
      <c r="K15" s="4" t="s">
        <v>35</v>
      </c>
      <c r="L15" s="4" t="s">
        <v>35</v>
      </c>
      <c r="M15" s="4" t="s">
        <v>35</v>
      </c>
      <c r="N15" s="4" t="s">
        <v>35</v>
      </c>
      <c r="O15" s="4" t="s">
        <v>35</v>
      </c>
      <c r="P15" s="4">
        <v>6</v>
      </c>
      <c r="Q15" s="4" t="s">
        <v>36</v>
      </c>
      <c r="R15" s="4" t="s">
        <v>36</v>
      </c>
      <c r="S15" s="4" t="s">
        <v>36</v>
      </c>
      <c r="T15" s="4" t="s">
        <v>36</v>
      </c>
      <c r="U15" s="4" t="s">
        <v>35</v>
      </c>
      <c r="V15" s="4">
        <f t="shared" si="0"/>
        <v>6</v>
      </c>
      <c r="W15" s="4" t="s">
        <v>35</v>
      </c>
      <c r="X15" s="13">
        <f t="shared" si="1"/>
        <v>84</v>
      </c>
      <c r="Y15" s="14">
        <v>5</v>
      </c>
      <c r="Z15" s="15">
        <f t="shared" si="2"/>
        <v>82</v>
      </c>
      <c r="AA15" s="14" t="s">
        <v>36</v>
      </c>
      <c r="AB15" s="14" t="s">
        <v>36</v>
      </c>
      <c r="AC15" s="14" t="s">
        <v>35</v>
      </c>
      <c r="AD15" s="14">
        <f t="shared" si="3"/>
        <v>70</v>
      </c>
      <c r="AE15" s="4" t="s">
        <v>36</v>
      </c>
    </row>
    <row r="16" spans="1:33" ht="22.2" customHeight="1" x14ac:dyDescent="0.25">
      <c r="A16" s="4" t="s">
        <v>47</v>
      </c>
      <c r="B16" s="6">
        <v>1668</v>
      </c>
      <c r="C16" s="6">
        <v>935</v>
      </c>
      <c r="D16" s="6">
        <v>1218</v>
      </c>
      <c r="E16" s="7">
        <v>26</v>
      </c>
      <c r="F16" s="4" t="s">
        <v>35</v>
      </c>
      <c r="G16" s="4" t="s">
        <v>35</v>
      </c>
      <c r="H16" s="4" t="s">
        <v>35</v>
      </c>
      <c r="I16" s="4" t="s">
        <v>35</v>
      </c>
      <c r="J16" s="4" t="s">
        <v>35</v>
      </c>
      <c r="K16" s="4" t="s">
        <v>35</v>
      </c>
      <c r="L16" s="4" t="s">
        <v>35</v>
      </c>
      <c r="M16" s="4" t="s">
        <v>35</v>
      </c>
      <c r="N16" s="4" t="s">
        <v>35</v>
      </c>
      <c r="O16" s="4" t="s">
        <v>35</v>
      </c>
      <c r="P16" s="4">
        <v>4</v>
      </c>
      <c r="Q16" s="4" t="s">
        <v>36</v>
      </c>
      <c r="R16" s="4" t="s">
        <v>36</v>
      </c>
      <c r="S16" s="4" t="s">
        <v>36</v>
      </c>
      <c r="T16" s="4" t="s">
        <v>36</v>
      </c>
      <c r="U16" s="4" t="s">
        <v>35</v>
      </c>
      <c r="V16" s="4">
        <f t="shared" si="0"/>
        <v>4</v>
      </c>
      <c r="W16" s="4" t="s">
        <v>35</v>
      </c>
      <c r="X16" s="13">
        <f t="shared" si="1"/>
        <v>51</v>
      </c>
      <c r="Y16" s="14">
        <v>3</v>
      </c>
      <c r="Z16" s="15">
        <f t="shared" si="2"/>
        <v>43</v>
      </c>
      <c r="AA16" s="14" t="s">
        <v>36</v>
      </c>
      <c r="AB16" s="14" t="s">
        <v>36</v>
      </c>
      <c r="AC16" s="14" t="s">
        <v>35</v>
      </c>
      <c r="AD16" s="14">
        <f t="shared" si="3"/>
        <v>42</v>
      </c>
      <c r="AE16" s="4" t="s">
        <v>36</v>
      </c>
    </row>
    <row r="17" spans="1:33" ht="22.2" customHeight="1" x14ac:dyDescent="0.25">
      <c r="A17" s="4" t="s">
        <v>48</v>
      </c>
      <c r="B17" s="6">
        <v>1842</v>
      </c>
      <c r="C17" s="6">
        <v>1418</v>
      </c>
      <c r="D17" s="6">
        <v>1659</v>
      </c>
      <c r="E17" s="7">
        <v>39</v>
      </c>
      <c r="F17" s="4" t="s">
        <v>35</v>
      </c>
      <c r="G17" s="4" t="s">
        <v>35</v>
      </c>
      <c r="H17" s="4" t="s">
        <v>35</v>
      </c>
      <c r="I17" s="4" t="s">
        <v>35</v>
      </c>
      <c r="J17" s="4" t="s">
        <v>35</v>
      </c>
      <c r="K17" s="4" t="s">
        <v>35</v>
      </c>
      <c r="L17" s="4" t="s">
        <v>35</v>
      </c>
      <c r="M17" s="4" t="s">
        <v>35</v>
      </c>
      <c r="N17" s="4" t="s">
        <v>35</v>
      </c>
      <c r="O17" s="4" t="s">
        <v>35</v>
      </c>
      <c r="P17" s="4">
        <v>4</v>
      </c>
      <c r="Q17" s="4" t="s">
        <v>36</v>
      </c>
      <c r="R17" s="4" t="s">
        <v>36</v>
      </c>
      <c r="S17" s="4" t="s">
        <v>36</v>
      </c>
      <c r="T17" s="4" t="s">
        <v>36</v>
      </c>
      <c r="U17" s="4" t="s">
        <v>35</v>
      </c>
      <c r="V17" s="4">
        <f t="shared" si="0"/>
        <v>5</v>
      </c>
      <c r="W17" s="4" t="s">
        <v>35</v>
      </c>
      <c r="X17" s="13">
        <f t="shared" si="1"/>
        <v>56</v>
      </c>
      <c r="Y17" s="14">
        <v>3</v>
      </c>
      <c r="Z17" s="15">
        <f t="shared" si="2"/>
        <v>59</v>
      </c>
      <c r="AA17" s="14" t="s">
        <v>36</v>
      </c>
      <c r="AB17" s="14" t="s">
        <v>36</v>
      </c>
      <c r="AC17" s="14" t="s">
        <v>35</v>
      </c>
      <c r="AD17" s="14">
        <f t="shared" si="3"/>
        <v>47</v>
      </c>
      <c r="AE17" s="4" t="s">
        <v>36</v>
      </c>
    </row>
    <row r="18" spans="1:33" ht="22.2" customHeight="1" x14ac:dyDescent="0.25">
      <c r="A18" s="4" t="s">
        <v>49</v>
      </c>
      <c r="B18" s="6">
        <v>1485</v>
      </c>
      <c r="C18" s="6">
        <v>1187</v>
      </c>
      <c r="D18" s="6">
        <v>1432</v>
      </c>
      <c r="E18" s="7">
        <v>28</v>
      </c>
      <c r="F18" s="4" t="s">
        <v>35</v>
      </c>
      <c r="G18" s="4" t="s">
        <v>35</v>
      </c>
      <c r="H18" s="4" t="s">
        <v>35</v>
      </c>
      <c r="I18" s="4" t="s">
        <v>35</v>
      </c>
      <c r="J18" s="4" t="s">
        <v>35</v>
      </c>
      <c r="K18" s="4" t="s">
        <v>35</v>
      </c>
      <c r="L18" s="4" t="s">
        <v>35</v>
      </c>
      <c r="M18" s="4" t="s">
        <v>35</v>
      </c>
      <c r="N18" s="4" t="s">
        <v>35</v>
      </c>
      <c r="O18" s="4" t="s">
        <v>35</v>
      </c>
      <c r="P18" s="4">
        <v>4</v>
      </c>
      <c r="Q18" s="4" t="s">
        <v>36</v>
      </c>
      <c r="R18" s="4" t="s">
        <v>36</v>
      </c>
      <c r="S18" s="4" t="s">
        <v>36</v>
      </c>
      <c r="T18" s="4" t="s">
        <v>36</v>
      </c>
      <c r="U18" s="4" t="s">
        <v>35</v>
      </c>
      <c r="V18" s="4">
        <f t="shared" si="0"/>
        <v>4</v>
      </c>
      <c r="W18" s="4" t="s">
        <v>35</v>
      </c>
      <c r="X18" s="13">
        <f t="shared" si="1"/>
        <v>45</v>
      </c>
      <c r="Y18" s="14">
        <v>2</v>
      </c>
      <c r="Z18" s="15">
        <f t="shared" si="2"/>
        <v>51</v>
      </c>
      <c r="AA18" s="14" t="s">
        <v>36</v>
      </c>
      <c r="AB18" s="14" t="s">
        <v>36</v>
      </c>
      <c r="AC18" s="14" t="s">
        <v>35</v>
      </c>
      <c r="AD18" s="14">
        <f t="shared" si="3"/>
        <v>38</v>
      </c>
      <c r="AE18" s="4" t="s">
        <v>36</v>
      </c>
    </row>
    <row r="19" spans="1:33" ht="22.2" customHeight="1" x14ac:dyDescent="0.25">
      <c r="A19" s="4" t="s">
        <v>50</v>
      </c>
      <c r="B19" s="6">
        <v>411</v>
      </c>
      <c r="C19" s="6">
        <v>366</v>
      </c>
      <c r="D19" s="6">
        <v>328</v>
      </c>
      <c r="E19" s="7">
        <v>11</v>
      </c>
      <c r="F19" s="4" t="s">
        <v>35</v>
      </c>
      <c r="G19" s="4" t="s">
        <v>35</v>
      </c>
      <c r="H19" s="4" t="s">
        <v>35</v>
      </c>
      <c r="I19" s="4" t="s">
        <v>35</v>
      </c>
      <c r="J19" s="4" t="s">
        <v>35</v>
      </c>
      <c r="K19" s="4" t="s">
        <v>35</v>
      </c>
      <c r="L19" s="4" t="s">
        <v>35</v>
      </c>
      <c r="M19" s="4" t="s">
        <v>35</v>
      </c>
      <c r="N19" s="4" t="s">
        <v>35</v>
      </c>
      <c r="O19" s="4" t="s">
        <v>35</v>
      </c>
      <c r="P19" s="4">
        <v>1</v>
      </c>
      <c r="Q19" s="4" t="s">
        <v>36</v>
      </c>
      <c r="R19" s="4" t="s">
        <v>36</v>
      </c>
      <c r="S19" s="4" t="s">
        <v>36</v>
      </c>
      <c r="T19" s="4" t="s">
        <v>36</v>
      </c>
      <c r="U19" s="4" t="s">
        <v>35</v>
      </c>
      <c r="V19" s="4">
        <f t="shared" si="0"/>
        <v>1</v>
      </c>
      <c r="W19" s="4" t="s">
        <v>35</v>
      </c>
      <c r="X19" s="13">
        <f t="shared" si="1"/>
        <v>13</v>
      </c>
      <c r="Y19" s="14">
        <v>1</v>
      </c>
      <c r="Z19" s="15">
        <f t="shared" si="2"/>
        <v>12</v>
      </c>
      <c r="AA19" s="14" t="s">
        <v>36</v>
      </c>
      <c r="AB19" s="14" t="s">
        <v>36</v>
      </c>
      <c r="AC19" s="14" t="s">
        <v>35</v>
      </c>
      <c r="AD19" s="14">
        <f t="shared" si="3"/>
        <v>11</v>
      </c>
      <c r="AE19" s="4" t="s">
        <v>36</v>
      </c>
    </row>
    <row r="20" spans="1:33" ht="22.2" customHeight="1" x14ac:dyDescent="0.25">
      <c r="A20" s="4" t="s">
        <v>51</v>
      </c>
      <c r="B20" s="6">
        <v>1160</v>
      </c>
      <c r="C20" s="6">
        <v>1160</v>
      </c>
      <c r="D20" s="6">
        <v>959</v>
      </c>
      <c r="E20" s="7">
        <v>27</v>
      </c>
      <c r="F20" s="4" t="s">
        <v>35</v>
      </c>
      <c r="G20" s="4" t="s">
        <v>35</v>
      </c>
      <c r="H20" s="4" t="s">
        <v>35</v>
      </c>
      <c r="I20" s="4" t="s">
        <v>35</v>
      </c>
      <c r="J20" s="4" t="s">
        <v>35</v>
      </c>
      <c r="K20" s="4" t="s">
        <v>35</v>
      </c>
      <c r="L20" s="4" t="s">
        <v>35</v>
      </c>
      <c r="M20" s="4" t="s">
        <v>35</v>
      </c>
      <c r="N20" s="4" t="s">
        <v>35</v>
      </c>
      <c r="O20" s="4" t="s">
        <v>35</v>
      </c>
      <c r="P20" s="4">
        <v>3</v>
      </c>
      <c r="Q20" s="4" t="s">
        <v>36</v>
      </c>
      <c r="R20" s="4" t="s">
        <v>36</v>
      </c>
      <c r="S20" s="4" t="s">
        <v>36</v>
      </c>
      <c r="T20" s="4" t="s">
        <v>36</v>
      </c>
      <c r="U20" s="4" t="s">
        <v>35</v>
      </c>
      <c r="V20" s="4">
        <f t="shared" si="0"/>
        <v>3</v>
      </c>
      <c r="W20" s="4" t="s">
        <v>35</v>
      </c>
      <c r="X20" s="13">
        <f t="shared" si="1"/>
        <v>35</v>
      </c>
      <c r="Y20" s="14">
        <v>3</v>
      </c>
      <c r="Z20" s="15">
        <f t="shared" si="2"/>
        <v>34</v>
      </c>
      <c r="AA20" s="14" t="s">
        <v>36</v>
      </c>
      <c r="AB20" s="14" t="s">
        <v>36</v>
      </c>
      <c r="AC20" s="14" t="s">
        <v>35</v>
      </c>
      <c r="AD20" s="14">
        <f t="shared" si="3"/>
        <v>29</v>
      </c>
      <c r="AE20" s="4" t="s">
        <v>36</v>
      </c>
    </row>
    <row r="21" spans="1:33" ht="22.95" customHeight="1" x14ac:dyDescent="0.25">
      <c r="A21" s="4" t="s">
        <v>52</v>
      </c>
      <c r="B21" s="6">
        <v>976</v>
      </c>
      <c r="C21" s="6">
        <v>0</v>
      </c>
      <c r="D21" s="6">
        <v>853</v>
      </c>
      <c r="E21" s="7">
        <v>11</v>
      </c>
      <c r="F21" s="4" t="s">
        <v>35</v>
      </c>
      <c r="G21" s="4" t="s">
        <v>35</v>
      </c>
      <c r="H21" s="4" t="s">
        <v>35</v>
      </c>
      <c r="I21" s="4" t="s">
        <v>35</v>
      </c>
      <c r="J21" s="4" t="s">
        <v>35</v>
      </c>
      <c r="K21" s="4" t="s">
        <v>35</v>
      </c>
      <c r="L21" s="4" t="s">
        <v>35</v>
      </c>
      <c r="M21" s="4" t="s">
        <v>35</v>
      </c>
      <c r="N21" s="4" t="s">
        <v>35</v>
      </c>
      <c r="O21" s="4" t="s">
        <v>35</v>
      </c>
      <c r="P21" s="4">
        <v>1</v>
      </c>
      <c r="Q21" s="4" t="s">
        <v>36</v>
      </c>
      <c r="R21" s="4" t="s">
        <v>36</v>
      </c>
      <c r="S21" s="4" t="s">
        <v>36</v>
      </c>
      <c r="T21" s="4" t="s">
        <v>36</v>
      </c>
      <c r="U21" s="4" t="s">
        <v>35</v>
      </c>
      <c r="V21" s="5">
        <v>1</v>
      </c>
      <c r="W21" s="4" t="s">
        <v>35</v>
      </c>
      <c r="X21" s="13">
        <f t="shared" si="1"/>
        <v>30</v>
      </c>
      <c r="Y21" s="14">
        <v>4</v>
      </c>
      <c r="Z21" s="15">
        <f t="shared" si="2"/>
        <v>30</v>
      </c>
      <c r="AA21" s="14" t="s">
        <v>36</v>
      </c>
      <c r="AB21" s="14" t="s">
        <v>36</v>
      </c>
      <c r="AC21" s="14" t="s">
        <v>35</v>
      </c>
      <c r="AD21" s="14">
        <f t="shared" si="3"/>
        <v>25</v>
      </c>
      <c r="AE21" s="4" t="s">
        <v>36</v>
      </c>
    </row>
    <row r="22" spans="1:33" ht="22.2" customHeight="1" x14ac:dyDescent="0.25">
      <c r="A22" s="4" t="s">
        <v>53</v>
      </c>
      <c r="B22" s="6">
        <f>B5+B6+B7+B8+B9+B10+B11+B12+B13+B14+B15+B16+B17+B18+B19+B20+B21</f>
        <v>30509</v>
      </c>
      <c r="C22" s="6">
        <f>SUM(C5:C21)</f>
        <v>20893</v>
      </c>
      <c r="D22" s="6">
        <f>SUM(D5:D21)</f>
        <v>27014</v>
      </c>
      <c r="E22" s="7">
        <f>SUM(E5:E21)</f>
        <v>560</v>
      </c>
      <c r="F22" s="4">
        <v>6</v>
      </c>
      <c r="G22" s="4" t="s">
        <v>54</v>
      </c>
      <c r="H22" s="4" t="s">
        <v>54</v>
      </c>
      <c r="I22" s="4" t="s">
        <v>54</v>
      </c>
      <c r="J22" s="4" t="s">
        <v>54</v>
      </c>
      <c r="K22" s="4" t="s">
        <v>54</v>
      </c>
      <c r="L22" s="4">
        <v>6</v>
      </c>
      <c r="M22" s="4" t="s">
        <v>55</v>
      </c>
      <c r="N22" s="4" t="s">
        <v>55</v>
      </c>
      <c r="O22" s="4">
        <v>6</v>
      </c>
      <c r="P22" s="4">
        <v>80</v>
      </c>
      <c r="Q22" s="4">
        <v>16</v>
      </c>
      <c r="R22" s="4" t="s">
        <v>35</v>
      </c>
      <c r="S22" s="4">
        <v>10</v>
      </c>
      <c r="T22" s="4" t="s">
        <v>35</v>
      </c>
      <c r="U22" s="4" t="s">
        <v>35</v>
      </c>
      <c r="V22" s="5">
        <f>SUM(V5:V20)</f>
        <v>73</v>
      </c>
      <c r="W22" s="5">
        <v>10</v>
      </c>
      <c r="X22" s="16">
        <f>SUM(X5:X21)</f>
        <v>924</v>
      </c>
      <c r="Y22" s="17">
        <v>60</v>
      </c>
      <c r="Z22" s="16">
        <f>SUM(Z5:Z21)</f>
        <v>954</v>
      </c>
      <c r="AA22" s="14">
        <v>16</v>
      </c>
      <c r="AB22" s="14" t="s">
        <v>35</v>
      </c>
      <c r="AC22" s="14">
        <v>10</v>
      </c>
      <c r="AD22" s="14">
        <f>SUM(AD5:AD21)</f>
        <v>772</v>
      </c>
      <c r="AE22" s="4" t="s">
        <v>35</v>
      </c>
    </row>
    <row r="23" spans="1:33" ht="14.25" customHeight="1" x14ac:dyDescent="0.25">
      <c r="A23" s="22" t="s">
        <v>56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8"/>
      <c r="AG23" s="8"/>
    </row>
    <row r="24" spans="1:33" x14ac:dyDescent="0.25">
      <c r="A24" s="24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8"/>
      <c r="AG24" s="8"/>
    </row>
    <row r="25" spans="1:33" x14ac:dyDescent="0.25">
      <c r="A25" s="24"/>
      <c r="B25" s="25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8"/>
      <c r="AG25" s="8"/>
    </row>
    <row r="26" spans="1:33" x14ac:dyDescent="0.25">
      <c r="A26" s="24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8"/>
      <c r="AG26" s="8"/>
    </row>
    <row r="27" spans="1:33" x14ac:dyDescent="0.25">
      <c r="A27" s="24"/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8"/>
      <c r="AG27" s="8"/>
    </row>
    <row r="28" spans="1:33" x14ac:dyDescent="0.25">
      <c r="A28" s="24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8"/>
      <c r="AG28" s="8"/>
    </row>
    <row r="29" spans="1:33" x14ac:dyDescent="0.25">
      <c r="A29" s="24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8"/>
      <c r="AG29" s="8"/>
    </row>
    <row r="30" spans="1:33" ht="169.8" customHeight="1" x14ac:dyDescent="0.25">
      <c r="A30" s="24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8"/>
      <c r="AG30" s="8"/>
    </row>
    <row r="31" spans="1:33" ht="15" customHeight="1" x14ac:dyDescent="0.25">
      <c r="A31" s="8"/>
      <c r="B31" s="9"/>
      <c r="C31" s="10"/>
      <c r="D31" s="9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18"/>
      <c r="Y31" s="18"/>
      <c r="Z31" s="18"/>
      <c r="AA31" s="18"/>
      <c r="AB31" s="18"/>
      <c r="AC31" s="18"/>
      <c r="AD31" s="18"/>
      <c r="AE31" s="8"/>
      <c r="AF31" s="8"/>
      <c r="AG31" s="8"/>
    </row>
  </sheetData>
  <mergeCells count="29">
    <mergeCell ref="AD3:AD4"/>
    <mergeCell ref="F3:K3"/>
    <mergeCell ref="L3:N3"/>
    <mergeCell ref="A3:A4"/>
    <mergeCell ref="B3:B4"/>
    <mergeCell ref="C3:C4"/>
    <mergeCell ref="D3:D4"/>
    <mergeCell ref="E3:E4"/>
    <mergeCell ref="A1:AE1"/>
    <mergeCell ref="A2:E2"/>
    <mergeCell ref="F2:P2"/>
    <mergeCell ref="Q2:T2"/>
    <mergeCell ref="U2:AE2"/>
    <mergeCell ref="AE3:AE4"/>
    <mergeCell ref="A23:AE30"/>
    <mergeCell ref="Y3:Y4"/>
    <mergeCell ref="Z3:Z4"/>
    <mergeCell ref="AA3:AA4"/>
    <mergeCell ref="AB3:AB4"/>
    <mergeCell ref="AC3:AC4"/>
    <mergeCell ref="T3:T4"/>
    <mergeCell ref="W3:W4"/>
    <mergeCell ref="X3:X4"/>
    <mergeCell ref="O3:O4"/>
    <mergeCell ref="P3:P4"/>
    <mergeCell ref="Q3:Q4"/>
    <mergeCell ref="U3:V3"/>
    <mergeCell ref="R3:R4"/>
    <mergeCell ref="S3:S4"/>
  </mergeCells>
  <phoneticPr fontId="8" type="noConversion"/>
  <printOptions horizontalCentered="1"/>
  <pageMargins left="0.70069444444444495" right="0.70069444444444495" top="0.75138888888888899" bottom="0.75138888888888899" header="0.297916666666667" footer="0.29791666666666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何演</dc:creator>
  <cp:lastModifiedBy>LENOVO</cp:lastModifiedBy>
  <cp:lastPrinted>2017-04-05T07:25:00Z</cp:lastPrinted>
  <dcterms:created xsi:type="dcterms:W3CDTF">2017-04-01T05:51:00Z</dcterms:created>
  <dcterms:modified xsi:type="dcterms:W3CDTF">2022-03-23T07:05:56Z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